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Ugyvezetes-Kommunikacio\Közérdekű_adatok_frissitese\"/>
    </mc:Choice>
  </mc:AlternateContent>
  <bookViews>
    <workbookView xWindow="0" yWindow="0" windowWidth="23040" windowHeight="9195"/>
  </bookViews>
  <sheets>
    <sheet name="Munka" sheetId="3" r:id="rId1"/>
  </sheets>
  <calcPr calcId="191029"/>
</workbook>
</file>

<file path=xl/calcChain.xml><?xml version="1.0" encoding="utf-8"?>
<calcChain xmlns="http://schemas.openxmlformats.org/spreadsheetml/2006/main">
  <c r="G21" i="3" l="1"/>
  <c r="D21" i="3"/>
  <c r="I21" i="3" s="1"/>
  <c r="G11" i="3" l="1"/>
  <c r="D11" i="3"/>
  <c r="I11" i="3" l="1"/>
  <c r="E6" i="3" l="1"/>
  <c r="B6" i="3"/>
  <c r="G13" i="3" l="1"/>
  <c r="G25" i="3"/>
  <c r="D25" i="3"/>
  <c r="C7" i="3"/>
  <c r="E7" i="3"/>
  <c r="F7" i="3"/>
  <c r="H7" i="3"/>
  <c r="B7" i="3"/>
  <c r="C10" i="3"/>
  <c r="E10" i="3"/>
  <c r="F10" i="3"/>
  <c r="H10" i="3"/>
  <c r="B10" i="3"/>
  <c r="G8" i="3"/>
  <c r="G7" i="3" s="1"/>
  <c r="G6" i="3"/>
  <c r="D6" i="3"/>
  <c r="D8" i="3"/>
  <c r="D7" i="3" s="1"/>
  <c r="H26" i="3" l="1"/>
  <c r="B26" i="3"/>
  <c r="F26" i="3"/>
  <c r="E26" i="3"/>
  <c r="C26" i="3"/>
  <c r="I25" i="3"/>
  <c r="I9" i="3"/>
  <c r="I8" i="3"/>
  <c r="I6" i="3"/>
  <c r="I7" i="3" l="1"/>
  <c r="D15" i="3"/>
  <c r="D22" i="3"/>
  <c r="G22" i="3"/>
  <c r="D12" i="3"/>
  <c r="G12" i="3"/>
  <c r="D13" i="3"/>
  <c r="D14" i="3"/>
  <c r="G14" i="3"/>
  <c r="G15" i="3"/>
  <c r="D16" i="3"/>
  <c r="G16" i="3"/>
  <c r="D17" i="3"/>
  <c r="G17" i="3"/>
  <c r="D18" i="3"/>
  <c r="G18" i="3"/>
  <c r="D19" i="3"/>
  <c r="G19" i="3"/>
  <c r="D20" i="3"/>
  <c r="I20" i="3" s="1"/>
  <c r="G20" i="3"/>
  <c r="D23" i="3"/>
  <c r="G23" i="3"/>
  <c r="D24" i="3"/>
  <c r="G24" i="3"/>
  <c r="I19" i="3" l="1"/>
  <c r="I22" i="3"/>
  <c r="I23" i="3"/>
  <c r="I12" i="3"/>
  <c r="I18" i="3"/>
  <c r="D10" i="3"/>
  <c r="D26" i="3" s="1"/>
  <c r="I24" i="3"/>
  <c r="I17" i="3"/>
  <c r="I13" i="3"/>
  <c r="G10" i="3"/>
  <c r="G26" i="3" s="1"/>
  <c r="I16" i="3"/>
  <c r="I14" i="3"/>
  <c r="I15" i="3"/>
  <c r="I10" i="3" l="1"/>
  <c r="I26" i="3" s="1"/>
</calcChain>
</file>

<file path=xl/sharedStrings.xml><?xml version="1.0" encoding="utf-8"?>
<sst xmlns="http://schemas.openxmlformats.org/spreadsheetml/2006/main" count="46" uniqueCount="31">
  <si>
    <t>MEGNEVEZÉS</t>
  </si>
  <si>
    <t>Teljes munkaidős</t>
  </si>
  <si>
    <t>Részmunkaidős</t>
  </si>
  <si>
    <t>Állományon kívüli</t>
  </si>
  <si>
    <t>Mindösszesen</t>
  </si>
  <si>
    <t>szellemi</t>
  </si>
  <si>
    <t>fizikai</t>
  </si>
  <si>
    <t>Átlagos statisztikai létszám (fő)</t>
  </si>
  <si>
    <t>BÉRKÖLTSÉGEK :</t>
  </si>
  <si>
    <t xml:space="preserve"> - Munkabérek</t>
  </si>
  <si>
    <t xml:space="preserve"> - Megbízási díjak, hallgatói ösztöndíjak, felm.</t>
  </si>
  <si>
    <t>EGYÉB SZEMÉLYI JELLEGŰ KIFIZETÉSEK:</t>
  </si>
  <si>
    <t xml:space="preserve"> - Saját gépkocsi használat</t>
  </si>
  <si>
    <t xml:space="preserve"> - Kiküldetési napidijak</t>
  </si>
  <si>
    <t xml:space="preserve"> - Munkába járás</t>
  </si>
  <si>
    <t xml:space="preserve"> - Helyi bérlet juttatás</t>
  </si>
  <si>
    <t xml:space="preserve"> - Táppénz 1/3 része</t>
  </si>
  <si>
    <t xml:space="preserve"> - Betegszabadság</t>
  </si>
  <si>
    <t xml:space="preserve"> - Természetbeni juttatás SZJA kötelezettsége</t>
  </si>
  <si>
    <t xml:space="preserve"> - Adómentes egyéb juttatás </t>
  </si>
  <si>
    <t xml:space="preserve"> - Védőszeműveg juttatása</t>
  </si>
  <si>
    <t>ÖSSZESEN:</t>
  </si>
  <si>
    <t>Összesen</t>
  </si>
  <si>
    <t xml:space="preserve"> - Reprezentációs ajándék</t>
  </si>
  <si>
    <t>Lakhatási támogatás</t>
  </si>
  <si>
    <t xml:space="preserve"> - Üzleti vendéglátás</t>
  </si>
  <si>
    <t xml:space="preserve"> - Software díjak, találmányi díjak, köreműködői díjak</t>
  </si>
  <si>
    <t>A létszám és a személyi jellegű ráfordítások alakulása 2020.12.31.</t>
  </si>
  <si>
    <t xml:space="preserve"> - Végkielégítés</t>
  </si>
  <si>
    <t>-</t>
  </si>
  <si>
    <t>- Adóköteles bérenkívüli juttatás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</si>
</sst>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_-* #,##0\ _F_t_-;\-* #,##0\ _F_t_-;_-* &quot;-&quot;??\ _F_t_-;_-@_-"/>
    <numFmt numFmtId="166" formatCode="_(* #,##0_);_(* \(#,##0\);_(* &quot;-&quot;??_);_(@_)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1"/>
      <color theme="8" tint="-0.249977111117893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E7FEC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3" fillId="0" borderId="0"/>
  </cellStyleXfs>
  <cellXfs count="37">
    <xf numFmtId="0" fontId="0" fillId="0" borderId="0" xfId="0"/>
    <xf numFmtId="165" fontId="0" fillId="0" borderId="0" xfId="0" applyNumberFormat="1"/>
    <xf numFmtId="165" fontId="2" fillId="0" borderId="0" xfId="1" applyNumberFormat="1" applyFont="1" applyFill="1" applyBorder="1" applyAlignment="1"/>
    <xf numFmtId="0" fontId="5" fillId="0" borderId="0" xfId="0" applyFont="1"/>
    <xf numFmtId="166" fontId="5" fillId="0" borderId="1" xfId="1" applyNumberFormat="1" applyFont="1" applyBorder="1" applyAlignment="1"/>
    <xf numFmtId="166" fontId="5" fillId="2" borderId="1" xfId="1" applyNumberFormat="1" applyFont="1" applyFill="1" applyBorder="1" applyAlignment="1"/>
    <xf numFmtId="165" fontId="0" fillId="0" borderId="0" xfId="1" applyNumberFormat="1" applyFont="1" applyFill="1" applyBorder="1" applyAlignment="1"/>
    <xf numFmtId="0" fontId="5" fillId="0" borderId="2" xfId="0" applyFont="1" applyBorder="1"/>
    <xf numFmtId="0" fontId="6" fillId="2" borderId="2" xfId="0" applyFont="1" applyFill="1" applyBorder="1"/>
    <xf numFmtId="166" fontId="6" fillId="2" borderId="3" xfId="1" applyNumberFormat="1" applyFont="1" applyFill="1" applyBorder="1" applyAlignment="1"/>
    <xf numFmtId="0" fontId="6" fillId="0" borderId="4" xfId="0" applyFont="1" applyBorder="1"/>
    <xf numFmtId="166" fontId="6" fillId="0" borderId="5" xfId="1" applyNumberFormat="1" applyFont="1" applyBorder="1" applyAlignment="1"/>
    <xf numFmtId="166" fontId="6" fillId="0" borderId="6" xfId="1" applyNumberFormat="1" applyFont="1" applyBorder="1" applyAlignment="1"/>
    <xf numFmtId="0" fontId="4" fillId="3" borderId="7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/>
    </xf>
    <xf numFmtId="166" fontId="5" fillId="2" borderId="1" xfId="0" applyNumberFormat="1" applyFont="1" applyFill="1" applyBorder="1" applyAlignment="1">
      <alignment horizontal="right"/>
    </xf>
    <xf numFmtId="166" fontId="5" fillId="0" borderId="3" xfId="1" applyNumberFormat="1" applyFont="1" applyBorder="1" applyAlignment="1"/>
    <xf numFmtId="166" fontId="7" fillId="0" borderId="3" xfId="1" applyNumberFormat="1" applyFont="1" applyBorder="1" applyAlignment="1"/>
    <xf numFmtId="0" fontId="5" fillId="0" borderId="12" xfId="0" applyFont="1" applyBorder="1"/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/>
    <xf numFmtId="0" fontId="6" fillId="0" borderId="14" xfId="0" applyFont="1" applyBorder="1"/>
    <xf numFmtId="166" fontId="6" fillId="2" borderId="3" xfId="0" applyNumberFormat="1" applyFont="1" applyFill="1" applyBorder="1" applyAlignment="1">
      <alignment horizontal="right"/>
    </xf>
    <xf numFmtId="0" fontId="5" fillId="0" borderId="0" xfId="0" applyFont="1" applyBorder="1" applyAlignment="1">
      <alignment horizontal="right"/>
    </xf>
    <xf numFmtId="4" fontId="5" fillId="0" borderId="1" xfId="0" applyNumberFormat="1" applyFont="1" applyFill="1" applyBorder="1" applyAlignment="1">
      <alignment horizontal="right"/>
    </xf>
    <xf numFmtId="4" fontId="5" fillId="0" borderId="16" xfId="0" applyNumberFormat="1" applyFont="1" applyFill="1" applyBorder="1" applyAlignment="1">
      <alignment horizontal="right"/>
    </xf>
    <xf numFmtId="4" fontId="6" fillId="0" borderId="15" xfId="0" applyNumberFormat="1" applyFont="1" applyFill="1" applyBorder="1" applyAlignment="1">
      <alignment horizontal="right"/>
    </xf>
    <xf numFmtId="166" fontId="5" fillId="0" borderId="1" xfId="1" applyNumberFormat="1" applyFont="1" applyBorder="1" applyAlignment="1">
      <alignment horizontal="right"/>
    </xf>
    <xf numFmtId="166" fontId="7" fillId="0" borderId="0" xfId="1" applyNumberFormat="1" applyFont="1" applyBorder="1" applyAlignment="1"/>
    <xf numFmtId="0" fontId="0" fillId="0" borderId="0" xfId="0" applyBorder="1"/>
    <xf numFmtId="0" fontId="5" fillId="0" borderId="2" xfId="0" quotePrefix="1" applyFont="1" applyBorder="1"/>
    <xf numFmtId="166" fontId="0" fillId="0" borderId="0" xfId="0" applyNumberFormat="1"/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</cellXfs>
  <cellStyles count="3">
    <cellStyle name="Ezres" xfId="1" builtinId="3"/>
    <cellStyle name="Normál" xfId="0" builtinId="0"/>
    <cellStyle name="Normá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0"/>
  <sheetViews>
    <sheetView tabSelected="1" workbookViewId="0">
      <selection activeCell="A2" sqref="A2:I2"/>
    </sheetView>
  </sheetViews>
  <sheetFormatPr defaultRowHeight="15" x14ac:dyDescent="0.25"/>
  <cols>
    <col min="1" max="1" width="48.5703125" customWidth="1"/>
    <col min="2" max="2" width="18.5703125" bestFit="1" customWidth="1"/>
    <col min="3" max="3" width="15.5703125" bestFit="1" customWidth="1"/>
    <col min="4" max="4" width="18.5703125" bestFit="1" customWidth="1"/>
    <col min="5" max="5" width="16.85546875" bestFit="1" customWidth="1"/>
    <col min="6" max="6" width="14.140625" bestFit="1" customWidth="1"/>
    <col min="7" max="7" width="16.85546875" bestFit="1" customWidth="1"/>
    <col min="8" max="8" width="17.5703125" bestFit="1" customWidth="1"/>
    <col min="9" max="10" width="18.5703125" bestFit="1" customWidth="1"/>
    <col min="11" max="11" width="14.42578125" bestFit="1" customWidth="1"/>
  </cols>
  <sheetData>
    <row r="1" spans="1:11" x14ac:dyDescent="0.25">
      <c r="I1" s="25"/>
    </row>
    <row r="2" spans="1:11" x14ac:dyDescent="0.25">
      <c r="A2" s="36" t="s">
        <v>27</v>
      </c>
      <c r="B2" s="36"/>
      <c r="C2" s="36"/>
      <c r="D2" s="36"/>
      <c r="E2" s="36"/>
      <c r="F2" s="36"/>
      <c r="G2" s="36"/>
      <c r="H2" s="36"/>
      <c r="I2" s="36"/>
    </row>
    <row r="3" spans="1:11" ht="15.75" thickBot="1" x14ac:dyDescent="0.3">
      <c r="A3" s="3"/>
      <c r="B3" s="3"/>
      <c r="C3" s="3"/>
      <c r="D3" s="3"/>
      <c r="E3" s="3"/>
      <c r="F3" s="3"/>
      <c r="G3" s="3"/>
    </row>
    <row r="4" spans="1:11" ht="29.25" thickBot="1" x14ac:dyDescent="0.3">
      <c r="A4" s="13" t="s">
        <v>0</v>
      </c>
      <c r="B4" s="34" t="s">
        <v>1</v>
      </c>
      <c r="C4" s="35"/>
      <c r="D4" s="14" t="s">
        <v>22</v>
      </c>
      <c r="E4" s="34" t="s">
        <v>2</v>
      </c>
      <c r="F4" s="35"/>
      <c r="G4" s="14" t="s">
        <v>22</v>
      </c>
      <c r="H4" s="15" t="s">
        <v>3</v>
      </c>
      <c r="I4" s="16" t="s">
        <v>4</v>
      </c>
    </row>
    <row r="5" spans="1:11" x14ac:dyDescent="0.25">
      <c r="A5" s="20"/>
      <c r="B5" s="21" t="s">
        <v>5</v>
      </c>
      <c r="C5" s="21" t="s">
        <v>6</v>
      </c>
      <c r="D5" s="22"/>
      <c r="E5" s="21" t="s">
        <v>5</v>
      </c>
      <c r="F5" s="21" t="s">
        <v>6</v>
      </c>
      <c r="G5" s="22"/>
      <c r="H5" s="22"/>
      <c r="I5" s="23"/>
    </row>
    <row r="6" spans="1:11" x14ac:dyDescent="0.25">
      <c r="A6" s="7" t="s">
        <v>7</v>
      </c>
      <c r="B6" s="26">
        <f>257.62+11.95</f>
        <v>269.57</v>
      </c>
      <c r="C6" s="26">
        <v>9.3800000000000008</v>
      </c>
      <c r="D6" s="26">
        <f>SUM(B6:C6)</f>
        <v>278.95</v>
      </c>
      <c r="E6" s="26">
        <f>80.29+6.42</f>
        <v>86.710000000000008</v>
      </c>
      <c r="F6" s="26">
        <v>1.54</v>
      </c>
      <c r="G6" s="26">
        <f>SUM(E6:F6)</f>
        <v>88.250000000000014</v>
      </c>
      <c r="H6" s="27">
        <v>0</v>
      </c>
      <c r="I6" s="28">
        <f>D6+G6+H6</f>
        <v>367.2</v>
      </c>
    </row>
    <row r="7" spans="1:11" x14ac:dyDescent="0.25">
      <c r="A7" s="8" t="s">
        <v>8</v>
      </c>
      <c r="B7" s="17">
        <f t="shared" ref="B7:I7" si="0">SUM(B8:B9)</f>
        <v>2200188120</v>
      </c>
      <c r="C7" s="17">
        <f t="shared" si="0"/>
        <v>34388677</v>
      </c>
      <c r="D7" s="17">
        <f t="shared" si="0"/>
        <v>2234576797</v>
      </c>
      <c r="E7" s="17">
        <f t="shared" si="0"/>
        <v>389465903</v>
      </c>
      <c r="F7" s="17">
        <f t="shared" si="0"/>
        <v>3805703</v>
      </c>
      <c r="G7" s="17">
        <f t="shared" si="0"/>
        <v>393271606</v>
      </c>
      <c r="H7" s="17">
        <f t="shared" si="0"/>
        <v>129464495</v>
      </c>
      <c r="I7" s="24">
        <f t="shared" si="0"/>
        <v>2757312898</v>
      </c>
    </row>
    <row r="8" spans="1:11" x14ac:dyDescent="0.25">
      <c r="A8" s="7" t="s">
        <v>9</v>
      </c>
      <c r="B8" s="4">
        <v>2200188120</v>
      </c>
      <c r="C8" s="4">
        <v>34388677</v>
      </c>
      <c r="D8" s="4">
        <f>SUM(B8:C8)</f>
        <v>2234576797</v>
      </c>
      <c r="E8" s="4">
        <v>389465903</v>
      </c>
      <c r="F8" s="4">
        <v>3805703</v>
      </c>
      <c r="G8" s="4">
        <f>SUM(E8:F8)</f>
        <v>393271606</v>
      </c>
      <c r="H8" s="4">
        <v>13794000</v>
      </c>
      <c r="I8" s="18">
        <f>D8+G8+H8</f>
        <v>2641642403</v>
      </c>
      <c r="J8" s="6"/>
      <c r="K8" s="1"/>
    </row>
    <row r="9" spans="1:11" x14ac:dyDescent="0.25">
      <c r="A9" s="7" t="s">
        <v>10</v>
      </c>
      <c r="B9" s="4">
        <v>0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115670495</v>
      </c>
      <c r="I9" s="18">
        <f>H9</f>
        <v>115670495</v>
      </c>
      <c r="J9" s="6"/>
    </row>
    <row r="10" spans="1:11" x14ac:dyDescent="0.25">
      <c r="A10" s="8" t="s">
        <v>11</v>
      </c>
      <c r="B10" s="5">
        <f>SUM(B12:B25)</f>
        <v>34854179</v>
      </c>
      <c r="C10" s="5">
        <f t="shared" ref="C10:H10" si="1">SUM(C12:C25)</f>
        <v>233466</v>
      </c>
      <c r="D10" s="5">
        <f t="shared" si="1"/>
        <v>35087645</v>
      </c>
      <c r="E10" s="5">
        <f t="shared" si="1"/>
        <v>7676569</v>
      </c>
      <c r="F10" s="5">
        <f t="shared" si="1"/>
        <v>172755</v>
      </c>
      <c r="G10" s="5">
        <f t="shared" si="1"/>
        <v>7849324</v>
      </c>
      <c r="H10" s="5">
        <f t="shared" si="1"/>
        <v>0</v>
      </c>
      <c r="I10" s="9">
        <f>SUM(I11:I25)</f>
        <v>47629169</v>
      </c>
    </row>
    <row r="11" spans="1:11" x14ac:dyDescent="0.25">
      <c r="A11" s="7" t="s">
        <v>28</v>
      </c>
      <c r="B11" s="4">
        <v>3342200</v>
      </c>
      <c r="C11" s="29" t="s">
        <v>29</v>
      </c>
      <c r="D11" s="4">
        <f>SUM(B11:C11)</f>
        <v>3342200</v>
      </c>
      <c r="E11" s="4">
        <v>1350000</v>
      </c>
      <c r="F11" s="29" t="s">
        <v>29</v>
      </c>
      <c r="G11" s="4">
        <f>SUM(E11:F11)</f>
        <v>1350000</v>
      </c>
      <c r="H11" s="4"/>
      <c r="I11" s="18">
        <f>+D11+G11</f>
        <v>4692200</v>
      </c>
    </row>
    <row r="12" spans="1:11" x14ac:dyDescent="0.25">
      <c r="A12" s="7" t="s">
        <v>12</v>
      </c>
      <c r="B12" s="4">
        <v>469652</v>
      </c>
      <c r="C12" s="29" t="s">
        <v>29</v>
      </c>
      <c r="D12" s="4">
        <f>SUM(B12:C12)</f>
        <v>469652</v>
      </c>
      <c r="E12" s="4">
        <v>44452</v>
      </c>
      <c r="F12" s="29" t="s">
        <v>29</v>
      </c>
      <c r="G12" s="4">
        <f>SUM(E12:F12)</f>
        <v>44452</v>
      </c>
      <c r="H12" s="4">
        <v>0</v>
      </c>
      <c r="I12" s="18">
        <f>+D12+G12+H12</f>
        <v>514104</v>
      </c>
    </row>
    <row r="13" spans="1:11" x14ac:dyDescent="0.25">
      <c r="A13" s="7" t="s">
        <v>13</v>
      </c>
      <c r="B13" s="4">
        <v>775389</v>
      </c>
      <c r="C13" s="29" t="s">
        <v>29</v>
      </c>
      <c r="D13" s="4">
        <f t="shared" ref="D13:D25" si="2">SUM(B13:C13)</f>
        <v>775389</v>
      </c>
      <c r="E13" s="4">
        <v>362194</v>
      </c>
      <c r="F13" s="29" t="s">
        <v>29</v>
      </c>
      <c r="G13" s="4">
        <f>SUM(E13:F13)</f>
        <v>362194</v>
      </c>
      <c r="H13" s="4">
        <v>0</v>
      </c>
      <c r="I13" s="19">
        <f t="shared" ref="I13:I25" si="3">+D13+G13+H13</f>
        <v>1137583</v>
      </c>
    </row>
    <row r="14" spans="1:11" x14ac:dyDescent="0.25">
      <c r="A14" s="7" t="s">
        <v>14</v>
      </c>
      <c r="B14" s="4">
        <v>3883072</v>
      </c>
      <c r="C14" s="29" t="s">
        <v>29</v>
      </c>
      <c r="D14" s="4">
        <f t="shared" si="2"/>
        <v>3883072</v>
      </c>
      <c r="E14" s="4">
        <v>348832</v>
      </c>
      <c r="F14" s="29" t="s">
        <v>29</v>
      </c>
      <c r="G14" s="4">
        <f t="shared" ref="G14:G25" si="4">SUM(E14:F14)</f>
        <v>348832</v>
      </c>
      <c r="H14" s="4">
        <v>0</v>
      </c>
      <c r="I14" s="19">
        <f t="shared" si="3"/>
        <v>4231904</v>
      </c>
      <c r="J14" s="1"/>
      <c r="K14" s="1"/>
    </row>
    <row r="15" spans="1:11" x14ac:dyDescent="0.25">
      <c r="A15" s="7" t="s">
        <v>15</v>
      </c>
      <c r="B15" s="29" t="s">
        <v>29</v>
      </c>
      <c r="C15" s="29" t="s">
        <v>29</v>
      </c>
      <c r="D15" s="4">
        <f t="shared" si="2"/>
        <v>0</v>
      </c>
      <c r="E15" s="29" t="s">
        <v>29</v>
      </c>
      <c r="F15" s="29" t="s">
        <v>29</v>
      </c>
      <c r="G15" s="4">
        <f t="shared" si="4"/>
        <v>0</v>
      </c>
      <c r="H15" s="4">
        <v>0</v>
      </c>
      <c r="I15" s="19">
        <f t="shared" si="3"/>
        <v>0</v>
      </c>
    </row>
    <row r="16" spans="1:11" x14ac:dyDescent="0.25">
      <c r="A16" s="7" t="s">
        <v>16</v>
      </c>
      <c r="B16" s="4">
        <v>1385545</v>
      </c>
      <c r="C16" s="4">
        <v>13620</v>
      </c>
      <c r="D16" s="4">
        <f t="shared" si="2"/>
        <v>1399165</v>
      </c>
      <c r="E16" s="4">
        <v>118273</v>
      </c>
      <c r="F16" s="4">
        <v>20748</v>
      </c>
      <c r="G16" s="4">
        <f t="shared" si="4"/>
        <v>139021</v>
      </c>
      <c r="H16" s="4">
        <v>0</v>
      </c>
      <c r="I16" s="19">
        <f t="shared" si="3"/>
        <v>1538186</v>
      </c>
    </row>
    <row r="17" spans="1:11" x14ac:dyDescent="0.25">
      <c r="A17" s="7" t="s">
        <v>17</v>
      </c>
      <c r="B17" s="4">
        <v>7686736</v>
      </c>
      <c r="C17" s="4">
        <v>120000</v>
      </c>
      <c r="D17" s="4">
        <f t="shared" si="2"/>
        <v>7806736</v>
      </c>
      <c r="E17" s="4">
        <v>588568</v>
      </c>
      <c r="F17" s="4">
        <v>129819</v>
      </c>
      <c r="G17" s="4">
        <f t="shared" si="4"/>
        <v>718387</v>
      </c>
      <c r="H17" s="4">
        <v>0</v>
      </c>
      <c r="I17" s="19">
        <f t="shared" si="3"/>
        <v>8525123</v>
      </c>
    </row>
    <row r="18" spans="1:11" x14ac:dyDescent="0.25">
      <c r="A18" s="7" t="s">
        <v>24</v>
      </c>
      <c r="B18" s="4">
        <v>0</v>
      </c>
      <c r="C18" s="4">
        <v>0</v>
      </c>
      <c r="D18" s="4">
        <f t="shared" si="2"/>
        <v>0</v>
      </c>
      <c r="E18" s="4">
        <v>0</v>
      </c>
      <c r="F18" s="4">
        <v>0</v>
      </c>
      <c r="G18" s="4">
        <f t="shared" si="4"/>
        <v>0</v>
      </c>
      <c r="H18" s="4">
        <v>0</v>
      </c>
      <c r="I18" s="19">
        <f t="shared" si="3"/>
        <v>0</v>
      </c>
    </row>
    <row r="19" spans="1:11" x14ac:dyDescent="0.25">
      <c r="A19" s="7" t="s">
        <v>18</v>
      </c>
      <c r="B19" s="4">
        <v>2984260</v>
      </c>
      <c r="C19" s="4">
        <v>99846</v>
      </c>
      <c r="D19" s="4">
        <f t="shared" si="2"/>
        <v>3084106</v>
      </c>
      <c r="E19" s="4">
        <v>965170</v>
      </c>
      <c r="F19" s="4">
        <v>22188</v>
      </c>
      <c r="G19" s="4">
        <f t="shared" si="4"/>
        <v>987358</v>
      </c>
      <c r="H19" s="4">
        <v>0</v>
      </c>
      <c r="I19" s="19">
        <f t="shared" si="3"/>
        <v>4071464</v>
      </c>
    </row>
    <row r="20" spans="1:11" x14ac:dyDescent="0.25">
      <c r="A20" s="7" t="s">
        <v>19</v>
      </c>
      <c r="B20" s="4">
        <v>1174930</v>
      </c>
      <c r="C20" s="4">
        <v>0</v>
      </c>
      <c r="D20" s="4">
        <f t="shared" si="2"/>
        <v>1174930</v>
      </c>
      <c r="E20" s="4"/>
      <c r="F20" s="4">
        <v>0</v>
      </c>
      <c r="G20" s="4">
        <f t="shared" si="4"/>
        <v>0</v>
      </c>
      <c r="H20" s="4">
        <v>0</v>
      </c>
      <c r="I20" s="19">
        <f t="shared" si="3"/>
        <v>1174930</v>
      </c>
    </row>
    <row r="21" spans="1:11" x14ac:dyDescent="0.25">
      <c r="A21" s="32" t="s">
        <v>30</v>
      </c>
      <c r="B21" s="4">
        <v>3415676</v>
      </c>
      <c r="C21" s="4">
        <v>0</v>
      </c>
      <c r="D21" s="4">
        <f t="shared" si="2"/>
        <v>3415676</v>
      </c>
      <c r="E21" s="4">
        <v>1104711</v>
      </c>
      <c r="F21" s="4">
        <v>0</v>
      </c>
      <c r="G21" s="4">
        <f t="shared" si="4"/>
        <v>1104711</v>
      </c>
      <c r="H21" s="4">
        <v>0</v>
      </c>
      <c r="I21" s="19">
        <f t="shared" si="3"/>
        <v>4520387</v>
      </c>
    </row>
    <row r="22" spans="1:11" x14ac:dyDescent="0.25">
      <c r="A22" s="7" t="s">
        <v>25</v>
      </c>
      <c r="B22" s="4">
        <v>2670300</v>
      </c>
      <c r="C22" s="4">
        <v>0</v>
      </c>
      <c r="D22" s="4">
        <f t="shared" si="2"/>
        <v>2670300</v>
      </c>
      <c r="E22" s="4">
        <v>850744</v>
      </c>
      <c r="F22" s="4">
        <v>0</v>
      </c>
      <c r="G22" s="4">
        <f t="shared" si="4"/>
        <v>850744</v>
      </c>
      <c r="H22" s="4">
        <v>0</v>
      </c>
      <c r="I22" s="19">
        <f t="shared" si="3"/>
        <v>3521044</v>
      </c>
    </row>
    <row r="23" spans="1:11" ht="12.75" customHeight="1" x14ac:dyDescent="0.25">
      <c r="A23" s="7" t="s">
        <v>23</v>
      </c>
      <c r="B23" s="4">
        <v>10183619</v>
      </c>
      <c r="C23" s="4">
        <v>0</v>
      </c>
      <c r="D23" s="4">
        <f t="shared" si="2"/>
        <v>10183619</v>
      </c>
      <c r="E23" s="4">
        <v>3293625</v>
      </c>
      <c r="F23" s="4">
        <v>0</v>
      </c>
      <c r="G23" s="4">
        <f t="shared" si="4"/>
        <v>3293625</v>
      </c>
      <c r="H23" s="4">
        <v>0</v>
      </c>
      <c r="I23" s="19">
        <f t="shared" si="3"/>
        <v>13477244</v>
      </c>
      <c r="K23" s="31"/>
    </row>
    <row r="24" spans="1:11" x14ac:dyDescent="0.25">
      <c r="A24" s="7" t="s">
        <v>20</v>
      </c>
      <c r="B24" s="4">
        <v>225000</v>
      </c>
      <c r="C24" s="4"/>
      <c r="D24" s="4">
        <f t="shared" si="2"/>
        <v>225000</v>
      </c>
      <c r="E24" s="4"/>
      <c r="F24" s="4">
        <v>0</v>
      </c>
      <c r="G24" s="4">
        <f t="shared" si="4"/>
        <v>0</v>
      </c>
      <c r="H24" s="4">
        <v>0</v>
      </c>
      <c r="I24" s="19">
        <f t="shared" si="3"/>
        <v>225000</v>
      </c>
    </row>
    <row r="25" spans="1:11" x14ac:dyDescent="0.25">
      <c r="A25" s="7" t="s">
        <v>26</v>
      </c>
      <c r="B25" s="29" t="s">
        <v>29</v>
      </c>
      <c r="C25" s="4">
        <v>0</v>
      </c>
      <c r="D25" s="4">
        <f t="shared" si="2"/>
        <v>0</v>
      </c>
      <c r="E25" s="4">
        <v>0</v>
      </c>
      <c r="F25" s="4">
        <v>0</v>
      </c>
      <c r="G25" s="4">
        <f t="shared" si="4"/>
        <v>0</v>
      </c>
      <c r="H25" s="4">
        <v>0</v>
      </c>
      <c r="I25" s="19">
        <f t="shared" si="3"/>
        <v>0</v>
      </c>
    </row>
    <row r="26" spans="1:11" ht="15.75" thickBot="1" x14ac:dyDescent="0.3">
      <c r="A26" s="10" t="s">
        <v>21</v>
      </c>
      <c r="B26" s="11">
        <f t="shared" ref="B26:I26" si="5">B7+B10</f>
        <v>2235042299</v>
      </c>
      <c r="C26" s="11">
        <f t="shared" si="5"/>
        <v>34622143</v>
      </c>
      <c r="D26" s="11">
        <f t="shared" si="5"/>
        <v>2269664442</v>
      </c>
      <c r="E26" s="11">
        <f t="shared" si="5"/>
        <v>397142472</v>
      </c>
      <c r="F26" s="11">
        <f t="shared" si="5"/>
        <v>3978458</v>
      </c>
      <c r="G26" s="11">
        <f t="shared" si="5"/>
        <v>401120930</v>
      </c>
      <c r="H26" s="11">
        <f t="shared" si="5"/>
        <v>129464495</v>
      </c>
      <c r="I26" s="12">
        <f t="shared" si="5"/>
        <v>2804942067</v>
      </c>
      <c r="K26" s="30"/>
    </row>
    <row r="27" spans="1:11" x14ac:dyDescent="0.25">
      <c r="K27" s="31"/>
    </row>
    <row r="28" spans="1:11" x14ac:dyDescent="0.25">
      <c r="B28" s="33"/>
      <c r="E28" s="33"/>
      <c r="I28" s="2"/>
    </row>
    <row r="29" spans="1:11" x14ac:dyDescent="0.25">
      <c r="I29" s="1"/>
    </row>
    <row r="30" spans="1:11" x14ac:dyDescent="0.25">
      <c r="I30" s="1"/>
    </row>
    <row r="31" spans="1:11" x14ac:dyDescent="0.25">
      <c r="C31" s="1"/>
      <c r="I31" s="1"/>
    </row>
    <row r="32" spans="1:11" x14ac:dyDescent="0.25">
      <c r="I32" s="1"/>
    </row>
    <row r="33" spans="3:9" x14ac:dyDescent="0.25">
      <c r="D33" s="1"/>
    </row>
    <row r="34" spans="3:9" x14ac:dyDescent="0.25">
      <c r="F34" s="1"/>
      <c r="G34" s="1"/>
      <c r="I34" s="1"/>
    </row>
    <row r="37" spans="3:9" x14ac:dyDescent="0.25">
      <c r="E37" s="1"/>
    </row>
    <row r="38" spans="3:9" x14ac:dyDescent="0.25">
      <c r="C38" s="1"/>
    </row>
    <row r="40" spans="3:9" x14ac:dyDescent="0.25">
      <c r="C40" s="1"/>
      <c r="F40" s="1"/>
    </row>
  </sheetData>
  <mergeCells count="3">
    <mergeCell ref="B4:C4"/>
    <mergeCell ref="E4:F4"/>
    <mergeCell ref="A2:I2"/>
  </mergeCells>
  <pageMargins left="0.25" right="0.25" top="0.75" bottom="0.75" header="0.3" footer="0.3"/>
  <pageSetup paperSize="9" scale="76" orientation="landscape" r:id="rId1"/>
  <ignoredErrors>
    <ignoredError sqref="D7:K2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</vt:lpstr>
    </vt:vector>
  </TitlesOfParts>
  <Company>KTI NKft.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Kovácsné Zelenai Ildikó</dc:creator>
  <cp:lastModifiedBy>Fecske-Papp Judit</cp:lastModifiedBy>
  <cp:lastPrinted>2021-04-19T11:26:21Z</cp:lastPrinted>
  <dcterms:created xsi:type="dcterms:W3CDTF">2019-04-08T08:05:58Z</dcterms:created>
  <dcterms:modified xsi:type="dcterms:W3CDTF">2022-05-06T09:09:30Z</dcterms:modified>
</cp:coreProperties>
</file>